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Marketing\Downloads\"/>
    </mc:Choice>
  </mc:AlternateContent>
  <xr:revisionPtr revIDLastSave="0" documentId="8_{BC2C176B-CC0F-4F95-89DA-3F21C51D2C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7" i="1" l="1"/>
  <c r="C17" i="1"/>
  <c r="C13" i="1"/>
  <c r="C10" i="1"/>
  <c r="C11" i="1" s="1"/>
  <c r="C16" i="1" s="1"/>
  <c r="C6" i="1"/>
  <c r="G4" i="1"/>
  <c r="C18" i="1" l="1"/>
  <c r="C19" i="1" s="1"/>
  <c r="G5" i="1"/>
  <c r="G6" i="1" l="1"/>
  <c r="G7" i="1" s="1"/>
  <c r="G9" i="1"/>
  <c r="G11" i="1" l="1"/>
  <c r="G15" i="1" s="1"/>
  <c r="G18" i="1" s="1"/>
  <c r="G19" i="1" s="1"/>
  <c r="G13" i="1"/>
  <c r="G14" i="1" s="1"/>
</calcChain>
</file>

<file path=xl/sharedStrings.xml><?xml version="1.0" encoding="utf-8"?>
<sst xmlns="http://schemas.openxmlformats.org/spreadsheetml/2006/main" count="34" uniqueCount="30">
  <si>
    <t>All Cash</t>
  </si>
  <si>
    <t>Hard Money</t>
  </si>
  <si>
    <t>Purchase Price</t>
  </si>
  <si>
    <t>Down pay %</t>
  </si>
  <si>
    <t>Purchase Closing Cost</t>
  </si>
  <si>
    <t>Down Pay Amt</t>
  </si>
  <si>
    <t>Finder's Fee</t>
  </si>
  <si>
    <t>Loan Amount</t>
  </si>
  <si>
    <t>Cash Needed to Close</t>
  </si>
  <si>
    <t>Monthly Mortgage</t>
  </si>
  <si>
    <t>Eviction/ Cash for Keys</t>
  </si>
  <si>
    <t>Total Mortgage Payment</t>
  </si>
  <si>
    <t>Repairs</t>
  </si>
  <si>
    <t>Holding Period (Months)</t>
  </si>
  <si>
    <t>Loan Fee</t>
  </si>
  <si>
    <t>Holding Cost (Taxes, Ins, Util)</t>
  </si>
  <si>
    <t>Loan Related Fees</t>
  </si>
  <si>
    <t>Total Cash Needed</t>
  </si>
  <si>
    <t>Total Loan Expenses</t>
  </si>
  <si>
    <t>Projected Resale Price</t>
  </si>
  <si>
    <t>Buyer Agent Commission</t>
  </si>
  <si>
    <t>Resale Closing Cost</t>
  </si>
  <si>
    <t>Termite &amp; Repair Request</t>
  </si>
  <si>
    <t>Profit Before Commision</t>
  </si>
  <si>
    <t>Commission %</t>
  </si>
  <si>
    <t>Commission Amount</t>
  </si>
  <si>
    <t>Net Profit on All Cash</t>
  </si>
  <si>
    <t>Net Profit on Hard Money</t>
  </si>
  <si>
    <t>All Cash Annual Return %</t>
  </si>
  <si>
    <t>Hardmoney Annual Return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</si>
</sst>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5" x14ac:knownFonts="1">
    <font>
      <sz val="10"/>
      <color rgb="FF000000"/>
      <name val="Arial"/>
    </font>
    <font>
      <sz val="10"/>
      <color theme="1"/>
      <name val="Arial"/>
    </font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C5D9F1"/>
        <bgColor rgb="FFC5D9F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/>
    <xf numFmtId="164" fontId="2" fillId="2" borderId="1" xfId="0" applyNumberFormat="1" applyFont="1" applyFill="1" applyBorder="1"/>
    <xf numFmtId="0" fontId="2" fillId="3" borderId="1" xfId="0" applyFont="1" applyFill="1" applyBorder="1"/>
    <xf numFmtId="0" fontId="1" fillId="4" borderId="1" xfId="0" applyFont="1" applyFill="1" applyBorder="1"/>
    <xf numFmtId="164" fontId="2" fillId="4" borderId="1" xfId="0" applyNumberFormat="1" applyFont="1" applyFill="1" applyBorder="1"/>
    <xf numFmtId="164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/>
    <xf numFmtId="9" fontId="2" fillId="4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/>
    <xf numFmtId="0" fontId="1" fillId="3" borderId="1" xfId="0" applyFont="1" applyFill="1" applyBorder="1"/>
    <xf numFmtId="164" fontId="2" fillId="3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/>
    <xf numFmtId="0" fontId="1" fillId="5" borderId="1" xfId="0" applyFont="1" applyFill="1" applyBorder="1"/>
    <xf numFmtId="164" fontId="2" fillId="5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9" fontId="2" fillId="3" borderId="1" xfId="0" applyNumberFormat="1" applyFont="1" applyFill="1" applyBorder="1" applyAlignment="1">
      <alignment horizontal="right"/>
    </xf>
    <xf numFmtId="164" fontId="3" fillId="6" borderId="1" xfId="0" applyNumberFormat="1" applyFont="1" applyFill="1" applyBorder="1"/>
    <xf numFmtId="0" fontId="1" fillId="6" borderId="1" xfId="0" applyFont="1" applyFill="1" applyBorder="1"/>
    <xf numFmtId="164" fontId="3" fillId="6" borderId="1" xfId="0" applyNumberFormat="1" applyFont="1" applyFill="1" applyBorder="1" applyAlignment="1">
      <alignment horizontal="right"/>
    </xf>
    <xf numFmtId="4" fontId="3" fillId="6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right"/>
    </xf>
    <xf numFmtId="165" fontId="2" fillId="4" borderId="1" xfId="0" applyNumberFormat="1" applyFont="1" applyFill="1" applyBorder="1" applyAlignment="1">
      <alignment horizontal="right"/>
    </xf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right"/>
    </xf>
    <xf numFmtId="0" fontId="3" fillId="5" borderId="1" xfId="0" applyFont="1" applyFill="1" applyBorder="1"/>
    <xf numFmtId="164" fontId="3" fillId="5" borderId="1" xfId="0" applyNumberFormat="1" applyFont="1" applyFill="1" applyBorder="1" applyAlignment="1">
      <alignment horizontal="right"/>
    </xf>
    <xf numFmtId="0" fontId="2" fillId="7" borderId="1" xfId="0" applyFont="1" applyFill="1" applyBorder="1"/>
    <xf numFmtId="0" fontId="1" fillId="7" borderId="1" xfId="0" applyFont="1" applyFill="1" applyBorder="1"/>
    <xf numFmtId="164" fontId="2" fillId="7" borderId="1" xfId="0" applyNumberFormat="1" applyFont="1" applyFill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10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3" fillId="7" borderId="1" xfId="0" applyNumberFormat="1" applyFont="1" applyFill="1" applyBorder="1"/>
    <xf numFmtId="164" fontId="3" fillId="7" borderId="1" xfId="0" applyNumberFormat="1" applyFont="1" applyFill="1" applyBorder="1" applyAlignment="1">
      <alignment horizontal="right"/>
    </xf>
    <xf numFmtId="0" fontId="3" fillId="7" borderId="1" xfId="0" applyFont="1" applyFill="1" applyBorder="1"/>
    <xf numFmtId="164" fontId="2" fillId="6" borderId="1" xfId="0" applyNumberFormat="1" applyFont="1" applyFill="1" applyBorder="1"/>
    <xf numFmtId="10" fontId="2" fillId="6" borderId="1" xfId="0" applyNumberFormat="1" applyFont="1" applyFill="1" applyBorder="1" applyAlignment="1">
      <alignment horizontal="right"/>
    </xf>
    <xf numFmtId="0" fontId="2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9"/>
  <sheetViews>
    <sheetView tabSelected="1" workbookViewId="0"/>
  </sheetViews>
  <sheetFormatPr defaultColWidth="14.42578125" defaultRowHeight="15.75" customHeight="1" x14ac:dyDescent="0.2"/>
  <sheetData>
    <row r="1" spans="1:7" x14ac:dyDescent="0.2">
      <c r="A1" s="1"/>
      <c r="B1" s="2"/>
      <c r="C1" s="2"/>
      <c r="D1" s="2"/>
      <c r="E1" s="2"/>
      <c r="F1" s="2"/>
      <c r="G1" s="2"/>
    </row>
    <row r="2" spans="1:7" ht="15.75" customHeight="1" x14ac:dyDescent="0.25">
      <c r="A2" s="3" t="s">
        <v>0</v>
      </c>
      <c r="B2" s="2"/>
      <c r="C2" s="2"/>
      <c r="D2" s="2"/>
      <c r="E2" s="4" t="s">
        <v>1</v>
      </c>
      <c r="F2" s="5"/>
      <c r="G2" s="2"/>
    </row>
    <row r="3" spans="1:7" ht="15.75" customHeight="1" x14ac:dyDescent="0.25">
      <c r="A3" s="6" t="s">
        <v>2</v>
      </c>
      <c r="B3" s="5"/>
      <c r="C3" s="7">
        <v>900000</v>
      </c>
      <c r="D3" s="5"/>
      <c r="E3" s="8" t="s">
        <v>3</v>
      </c>
      <c r="F3" s="5"/>
      <c r="G3" s="9">
        <v>0.2</v>
      </c>
    </row>
    <row r="4" spans="1:7" ht="15.75" customHeight="1" x14ac:dyDescent="0.25">
      <c r="A4" s="10" t="s">
        <v>4</v>
      </c>
      <c r="B4" s="11"/>
      <c r="C4" s="12">
        <v>4000</v>
      </c>
      <c r="D4" s="5"/>
      <c r="E4" s="4" t="s">
        <v>5</v>
      </c>
      <c r="F4" s="11"/>
      <c r="G4" s="12">
        <f>C3*G3</f>
        <v>180000</v>
      </c>
    </row>
    <row r="5" spans="1:7" ht="15.75" customHeight="1" x14ac:dyDescent="0.25">
      <c r="A5" s="10" t="s">
        <v>6</v>
      </c>
      <c r="B5" s="11"/>
      <c r="C5" s="12">
        <v>0</v>
      </c>
      <c r="D5" s="5"/>
      <c r="E5" s="8" t="s">
        <v>7</v>
      </c>
      <c r="F5" s="5"/>
      <c r="G5" s="7">
        <f>C3-G4</f>
        <v>720000</v>
      </c>
    </row>
    <row r="6" spans="1:7" ht="15.75" customHeight="1" x14ac:dyDescent="0.25">
      <c r="A6" s="6" t="s">
        <v>8</v>
      </c>
      <c r="B6" s="5"/>
      <c r="C6" s="7">
        <f>SUM(C3:C5)</f>
        <v>904000</v>
      </c>
      <c r="D6" s="5"/>
      <c r="E6" s="8" t="s">
        <v>9</v>
      </c>
      <c r="F6" s="9">
        <v>0.1</v>
      </c>
      <c r="G6" s="7">
        <f>G5*F6/12</f>
        <v>6000</v>
      </c>
    </row>
    <row r="7" spans="1:7" ht="15.75" customHeight="1" x14ac:dyDescent="0.25">
      <c r="A7" s="13" t="s">
        <v>10</v>
      </c>
      <c r="B7" s="14"/>
      <c r="C7" s="15">
        <v>0</v>
      </c>
      <c r="D7" s="5"/>
      <c r="E7" s="8" t="s">
        <v>11</v>
      </c>
      <c r="F7" s="5"/>
      <c r="G7" s="7">
        <f>G6*C9</f>
        <v>36000</v>
      </c>
    </row>
    <row r="8" spans="1:7" ht="15.75" customHeight="1" x14ac:dyDescent="0.25">
      <c r="A8" s="13" t="s">
        <v>12</v>
      </c>
      <c r="B8" s="14"/>
      <c r="C8" s="15">
        <v>90000</v>
      </c>
      <c r="D8" s="5"/>
      <c r="E8" s="2"/>
      <c r="F8" s="2"/>
      <c r="G8" s="2"/>
    </row>
    <row r="9" spans="1:7" ht="15.75" customHeight="1" x14ac:dyDescent="0.25">
      <c r="A9" s="6" t="s">
        <v>13</v>
      </c>
      <c r="B9" s="5"/>
      <c r="C9" s="16">
        <v>6</v>
      </c>
      <c r="D9" s="5"/>
      <c r="E9" s="4" t="s">
        <v>14</v>
      </c>
      <c r="F9" s="17">
        <v>0.02</v>
      </c>
      <c r="G9" s="12">
        <f>G5*F9</f>
        <v>14400</v>
      </c>
    </row>
    <row r="10" spans="1:7" ht="15.75" customHeight="1" x14ac:dyDescent="0.25">
      <c r="A10" s="13" t="s">
        <v>15</v>
      </c>
      <c r="B10" s="14"/>
      <c r="C10" s="15">
        <f>C3*0.002*C9</f>
        <v>10800</v>
      </c>
      <c r="D10" s="5"/>
      <c r="E10" s="4" t="s">
        <v>16</v>
      </c>
      <c r="F10" s="11"/>
      <c r="G10" s="12">
        <v>4000</v>
      </c>
    </row>
    <row r="11" spans="1:7" ht="15.75" customHeight="1" x14ac:dyDescent="0.25">
      <c r="A11" s="18" t="s">
        <v>17</v>
      </c>
      <c r="B11" s="19"/>
      <c r="C11" s="20">
        <f>+C10+C8+C7+C6</f>
        <v>1004800</v>
      </c>
      <c r="D11" s="5"/>
      <c r="E11" s="8" t="s">
        <v>18</v>
      </c>
      <c r="F11" s="5"/>
      <c r="G11" s="7">
        <f>G9+G7+G10</f>
        <v>54400</v>
      </c>
    </row>
    <row r="12" spans="1:7" ht="15.75" customHeight="1" x14ac:dyDescent="0.25">
      <c r="A12" s="18" t="s">
        <v>19</v>
      </c>
      <c r="B12" s="19"/>
      <c r="C12" s="21">
        <v>1200000</v>
      </c>
      <c r="D12" s="5"/>
      <c r="E12" s="2"/>
      <c r="F12" s="2"/>
      <c r="G12" s="2"/>
    </row>
    <row r="13" spans="1:7" ht="15.75" customHeight="1" x14ac:dyDescent="0.25">
      <c r="A13" s="6" t="s">
        <v>20</v>
      </c>
      <c r="B13" s="22">
        <v>0.02</v>
      </c>
      <c r="C13" s="23">
        <f>C12*B13</f>
        <v>24000</v>
      </c>
      <c r="D13" s="5"/>
      <c r="E13" s="24" t="s">
        <v>8</v>
      </c>
      <c r="F13" s="11"/>
      <c r="G13" s="25">
        <f>G4+G9+G10+C4+C5</f>
        <v>202400</v>
      </c>
    </row>
    <row r="14" spans="1:7" ht="15.75" customHeight="1" x14ac:dyDescent="0.25">
      <c r="A14" s="6" t="s">
        <v>21</v>
      </c>
      <c r="B14" s="5"/>
      <c r="C14" s="7">
        <v>5000</v>
      </c>
      <c r="D14" s="5"/>
      <c r="E14" s="26" t="s">
        <v>17</v>
      </c>
      <c r="F14" s="14"/>
      <c r="G14" s="27">
        <f>G13+C7+C8+C10</f>
        <v>303200</v>
      </c>
    </row>
    <row r="15" spans="1:7" ht="15.75" customHeight="1" x14ac:dyDescent="0.25">
      <c r="A15" s="6" t="s">
        <v>22</v>
      </c>
      <c r="B15" s="2"/>
      <c r="C15" s="7">
        <v>2000</v>
      </c>
      <c r="D15" s="5"/>
      <c r="E15" s="28" t="s">
        <v>23</v>
      </c>
      <c r="F15" s="29"/>
      <c r="G15" s="30">
        <f>C16-G11</f>
        <v>109800</v>
      </c>
    </row>
    <row r="16" spans="1:7" ht="15.75" customHeight="1" x14ac:dyDescent="0.25">
      <c r="A16" s="28" t="s">
        <v>23</v>
      </c>
      <c r="B16" s="29"/>
      <c r="C16" s="30">
        <f>C12-C11-C14-C15-C13</f>
        <v>164200</v>
      </c>
      <c r="D16" s="5"/>
      <c r="E16" s="2" t="s">
        <v>24</v>
      </c>
      <c r="F16" s="2"/>
      <c r="G16" s="31">
        <v>0.04</v>
      </c>
    </row>
    <row r="17" spans="1:7" ht="15.75" customHeight="1" x14ac:dyDescent="0.25">
      <c r="A17" s="5" t="s">
        <v>25</v>
      </c>
      <c r="B17" s="22"/>
      <c r="C17" s="32">
        <f>C12*G16</f>
        <v>48000</v>
      </c>
      <c r="D17" s="2"/>
      <c r="E17" s="5" t="s">
        <v>25</v>
      </c>
      <c r="F17" s="33"/>
      <c r="G17" s="34">
        <f>C12*G16</f>
        <v>48000</v>
      </c>
    </row>
    <row r="18" spans="1:7" ht="15.75" customHeight="1" x14ac:dyDescent="0.25">
      <c r="A18" s="35" t="s">
        <v>26</v>
      </c>
      <c r="B18" s="29"/>
      <c r="C18" s="36">
        <f>C16-C17</f>
        <v>116200</v>
      </c>
      <c r="D18" s="2"/>
      <c r="E18" s="37" t="s">
        <v>27</v>
      </c>
      <c r="F18" s="29"/>
      <c r="G18" s="36">
        <f>G15-G17</f>
        <v>61800</v>
      </c>
    </row>
    <row r="19" spans="1:7" ht="15.75" customHeight="1" x14ac:dyDescent="0.25">
      <c r="A19" s="38" t="s">
        <v>28</v>
      </c>
      <c r="B19" s="19"/>
      <c r="C19" s="39">
        <f>C18/C11*12/C9</f>
        <v>0.23128980891719744</v>
      </c>
      <c r="D19" s="2"/>
      <c r="E19" s="40" t="s">
        <v>29</v>
      </c>
      <c r="F19" s="19"/>
      <c r="G19" s="39">
        <f>G18/G14*12/C9</f>
        <v>0.40765171503957781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2023-01-31T23:43:29Z</dcterms:created>
  <dcterms:modified xsi:type="dcterms:W3CDTF">2023-01-31T23:43:29Z</dcterms:modified>
</cp:coreProperties>
</file>