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rketing\Downloads\"/>
    </mc:Choice>
  </mc:AlternateContent>
  <xr:revisionPtr revIDLastSave="0" documentId="13_ncr:1_{6DB509AA-21B7-443C-998E-BF8F1CFC12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35% Expenses - Ap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 l="1"/>
  <c r="F10" i="1" s="1"/>
  <c r="F11" i="1" l="1"/>
  <c r="F12" i="1"/>
  <c r="G25" i="1" l="1"/>
  <c r="G19" i="1"/>
  <c r="G26" i="1"/>
  <c r="G20" i="1"/>
  <c r="G22" i="1"/>
  <c r="G16" i="1"/>
  <c r="G23" i="1"/>
  <c r="G17" i="1"/>
  <c r="I20" i="1" l="1"/>
  <c r="K20" i="1"/>
  <c r="I26" i="1"/>
  <c r="K26" i="1"/>
  <c r="K16" i="1"/>
  <c r="I16" i="1"/>
  <c r="K19" i="1"/>
  <c r="I19" i="1"/>
  <c r="K17" i="1"/>
  <c r="I17" i="1"/>
  <c r="K23" i="1"/>
  <c r="I23" i="1"/>
  <c r="K22" i="1"/>
  <c r="I22" i="1"/>
  <c r="K25" i="1"/>
  <c r="I25" i="1"/>
</calcChain>
</file>

<file path=xl/sharedStrings.xml><?xml version="1.0" encoding="utf-8"?>
<sst xmlns="http://schemas.openxmlformats.org/spreadsheetml/2006/main" count="35" uniqueCount="35">
  <si>
    <t>Gross Income Less Vacancy &amp; Expenses</t>
  </si>
  <si>
    <t>Cap Rate Value Analysis Using 35% Expense Ratio</t>
  </si>
  <si>
    <t xml:space="preserve">Direct Capitalization Approach </t>
  </si>
  <si>
    <t>Bldg</t>
  </si>
  <si>
    <r>
      <rPr>
        <b/>
        <sz val="11"/>
        <color theme="1"/>
        <rFont val="Calibri"/>
      </rPr>
      <t>Size (ft</t>
    </r>
    <r>
      <rPr>
        <b/>
        <vertAlign val="superscript"/>
        <sz val="11"/>
        <color theme="1"/>
        <rFont val="Calibri"/>
      </rPr>
      <t>2</t>
    </r>
    <r>
      <rPr>
        <b/>
        <sz val="11"/>
        <color theme="1"/>
        <rFont val="Calibri"/>
      </rPr>
      <t>)</t>
    </r>
  </si>
  <si>
    <t>Units</t>
  </si>
  <si>
    <t>Enter Gross Monthy Rent Here</t>
  </si>
  <si>
    <t>Gross Annual Income</t>
  </si>
  <si>
    <t>5% Vacancy</t>
  </si>
  <si>
    <t>Effective Gross Income</t>
  </si>
  <si>
    <t>35% Operating Expenses</t>
  </si>
  <si>
    <t>Net Operating Income (NOI)</t>
  </si>
  <si>
    <t xml:space="preserve">Value </t>
  </si>
  <si>
    <t>Price</t>
  </si>
  <si>
    <t xml:space="preserve"> </t>
  </si>
  <si>
    <t xml:space="preserve">Cap Rates </t>
  </si>
  <si>
    <t xml:space="preserve">Scenarios </t>
  </si>
  <si>
    <t>Per SF</t>
  </si>
  <si>
    <t>Price per Unit</t>
  </si>
  <si>
    <t>Notes: (Los Angeles County)</t>
  </si>
  <si>
    <t xml:space="preserve">Cap rate variations also depend on the buillding age, condition, unit mix, along with external site conditions </t>
  </si>
  <si>
    <t>such as proximity to traffic streets, freeway,  commerical-industrial, etc.</t>
  </si>
  <si>
    <t xml:space="preserve">Prime Cap Rate Area </t>
  </si>
  <si>
    <t xml:space="preserve">3.00% to 3.50% </t>
  </si>
  <si>
    <t>Very Good Cap Rate Area</t>
  </si>
  <si>
    <t xml:space="preserve">4.00% to 4.50% </t>
  </si>
  <si>
    <t>Good Cap Rate Area</t>
  </si>
  <si>
    <t>4.75% to 5.25%</t>
  </si>
  <si>
    <t>Avg-to-Good Cap Rate Area</t>
  </si>
  <si>
    <t xml:space="preserve">5.50% to 6.00% </t>
  </si>
  <si>
    <t>Avgerage Cap Rate Area</t>
  </si>
  <si>
    <t xml:space="preserve">6.00% to 7.00% </t>
  </si>
  <si>
    <t>877-238-3837  | info@rgc.capital | rgccap.com </t>
  </si>
  <si>
    <t xml:space="preserve">           6730 Florence Avenue Suite 101  </t>
  </si>
  <si>
    <t xml:space="preserve">                 Bell Gardens, CA  90201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</si>
</sst>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  <font>
      <u/>
      <sz val="11"/>
      <color theme="1"/>
      <name val="Calibri"/>
    </font>
    <font>
      <sz val="11"/>
      <color theme="1"/>
      <name val="Calibri"/>
      <scheme val="minor"/>
    </font>
    <font>
      <b/>
      <vertAlign val="superscript"/>
      <sz val="11"/>
      <color theme="1"/>
      <name val="Calibri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3" fontId="1" fillId="0" borderId="0" xfId="0" applyNumberFormat="1" applyFont="1"/>
    <xf numFmtId="0" fontId="1" fillId="0" borderId="8" xfId="0" applyFont="1" applyBorder="1"/>
    <xf numFmtId="44" fontId="1" fillId="0" borderId="0" xfId="0" applyNumberFormat="1" applyFont="1"/>
    <xf numFmtId="0" fontId="1" fillId="0" borderId="13" xfId="0" applyFont="1" applyBorder="1"/>
    <xf numFmtId="44" fontId="4" fillId="0" borderId="7" xfId="0" applyNumberFormat="1" applyFont="1" applyBorder="1"/>
    <xf numFmtId="44" fontId="2" fillId="0" borderId="0" xfId="0" applyNumberFormat="1" applyFont="1"/>
    <xf numFmtId="0" fontId="2" fillId="0" borderId="7" xfId="0" applyFont="1" applyBorder="1"/>
    <xf numFmtId="10" fontId="1" fillId="0" borderId="0" xfId="0" applyNumberFormat="1" applyFont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15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10" fontId="1" fillId="0" borderId="1" xfId="0" applyNumberFormat="1" applyFont="1" applyBorder="1" applyAlignment="1">
      <alignment horizontal="center"/>
    </xf>
    <xf numFmtId="44" fontId="1" fillId="0" borderId="16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466725</xdr:colOff>
      <xdr:row>2</xdr:row>
      <xdr:rowOff>-38100</xdr:rowOff>
    </xdr:from>
    <xdr:ext cx="5076825" cy="46672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000"/>
  <sheetViews>
    <sheetView tabSelected="1" topLeftCell="A35" workbookViewId="0">
      <selection activeCell="J45" sqref="J45"/>
    </sheetView>
  </sheetViews>
  <sheetFormatPr defaultColWidth="14.42578125" defaultRowHeight="15" customHeight="1" x14ac:dyDescent="0.25"/>
  <cols>
    <col min="1" max="1" width="8.7109375" customWidth="1"/>
    <col min="2" max="2" width="2.7109375" customWidth="1"/>
    <col min="3" max="4" width="8.7109375" customWidth="1"/>
    <col min="5" max="5" width="11.7109375" customWidth="1"/>
    <col min="6" max="6" width="14.5703125" customWidth="1"/>
    <col min="7" max="7" width="14.28515625" customWidth="1"/>
    <col min="8" max="8" width="6" customWidth="1"/>
    <col min="9" max="9" width="7.5703125" customWidth="1"/>
    <col min="10" max="10" width="8.7109375" customWidth="1"/>
    <col min="11" max="11" width="13.28515625" customWidth="1"/>
    <col min="12" max="12" width="7.5703125" customWidth="1"/>
    <col min="13" max="13" width="8.85546875" customWidth="1"/>
    <col min="14" max="14" width="12.7109375" customWidth="1"/>
    <col min="15" max="15" width="2.5703125" customWidth="1"/>
    <col min="16" max="16" width="8.7109375" customWidth="1"/>
    <col min="17" max="17" width="3.42578125" customWidth="1"/>
    <col min="18" max="18" width="17.85546875" customWidth="1"/>
    <col min="19" max="19" width="8.7109375" customWidth="1"/>
    <col min="20" max="20" width="10.140625" customWidth="1"/>
    <col min="21" max="21" width="16" customWidth="1"/>
    <col min="22" max="22" width="2.42578125" customWidth="1"/>
    <col min="23" max="24" width="8.7109375" customWidth="1"/>
    <col min="25" max="25" width="4.42578125" customWidth="1"/>
    <col min="26" max="26" width="8.7109375" customWidth="1"/>
    <col min="27" max="27" width="16.7109375" customWidth="1"/>
  </cols>
  <sheetData>
    <row r="1" spans="2:25" x14ac:dyDescent="0.25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5" x14ac:dyDescent="0.25">
      <c r="B2" s="36" t="s">
        <v>0</v>
      </c>
      <c r="C2" s="37"/>
      <c r="D2" s="37"/>
      <c r="E2" s="37"/>
      <c r="F2" s="37"/>
      <c r="G2" s="37"/>
      <c r="H2" s="2"/>
      <c r="I2" s="2"/>
      <c r="J2" s="2"/>
      <c r="K2" s="2"/>
      <c r="L2" s="2"/>
      <c r="M2" s="2"/>
      <c r="N2" s="2"/>
      <c r="O2" s="2"/>
      <c r="P2" s="1"/>
      <c r="Q2" s="38"/>
      <c r="R2" s="34"/>
      <c r="S2" s="34"/>
      <c r="T2" s="34"/>
      <c r="U2" s="34"/>
      <c r="V2" s="2"/>
      <c r="W2" s="2"/>
      <c r="X2" s="1"/>
      <c r="Y2" s="1"/>
    </row>
    <row r="3" spans="2:25" x14ac:dyDescent="0.25">
      <c r="B3" s="39" t="s">
        <v>1</v>
      </c>
      <c r="C3" s="40"/>
      <c r="D3" s="40"/>
      <c r="E3" s="40"/>
      <c r="F3" s="40"/>
      <c r="G3" s="41"/>
      <c r="H3" s="2"/>
      <c r="J3" s="2"/>
      <c r="L3" s="2"/>
      <c r="M3" s="2"/>
      <c r="N3" s="2"/>
      <c r="O3" s="2"/>
      <c r="P3" s="1"/>
      <c r="Q3" s="38"/>
      <c r="R3" s="34"/>
      <c r="S3" s="34"/>
      <c r="T3" s="34"/>
      <c r="U3" s="34"/>
      <c r="V3" s="34"/>
      <c r="W3" s="4"/>
      <c r="X3" s="5"/>
      <c r="Y3" s="1"/>
    </row>
    <row r="4" spans="2:25" x14ac:dyDescent="0.25">
      <c r="B4" s="42" t="s">
        <v>2</v>
      </c>
      <c r="C4" s="37"/>
      <c r="D4" s="37"/>
      <c r="E4" s="37"/>
      <c r="F4" s="37"/>
      <c r="G4" s="43"/>
      <c r="H4" s="2"/>
      <c r="I4" s="2" t="s">
        <v>3</v>
      </c>
      <c r="J4" s="2"/>
      <c r="L4" s="2"/>
      <c r="M4" s="2"/>
      <c r="N4" s="2"/>
      <c r="O4" s="2"/>
      <c r="P4" s="1"/>
      <c r="Q4" s="38"/>
      <c r="R4" s="34"/>
      <c r="S4" s="34"/>
      <c r="T4" s="34"/>
      <c r="U4" s="34"/>
      <c r="V4" s="1"/>
      <c r="X4" s="5"/>
      <c r="Y4" s="1"/>
    </row>
    <row r="5" spans="2:25" ht="17.25" x14ac:dyDescent="0.25">
      <c r="B5" s="3"/>
      <c r="C5" s="6"/>
      <c r="D5" s="6"/>
      <c r="E5" s="6"/>
      <c r="F5" s="6"/>
      <c r="G5" s="7"/>
      <c r="H5" s="2"/>
      <c r="I5" s="8" t="s">
        <v>4</v>
      </c>
      <c r="J5" s="2"/>
      <c r="K5" s="8" t="s">
        <v>5</v>
      </c>
      <c r="L5" s="2"/>
      <c r="M5" s="2"/>
      <c r="N5" s="2"/>
      <c r="O5" s="2"/>
      <c r="P5" s="1"/>
      <c r="Q5" s="1"/>
      <c r="R5" s="1"/>
      <c r="S5" s="1"/>
      <c r="T5" s="1"/>
      <c r="U5" s="1"/>
      <c r="V5" s="1"/>
      <c r="X5" s="5"/>
      <c r="Y5" s="1"/>
    </row>
    <row r="6" spans="2:25" x14ac:dyDescent="0.25">
      <c r="B6" s="9"/>
      <c r="C6" s="44" t="s">
        <v>6</v>
      </c>
      <c r="D6" s="45"/>
      <c r="E6" s="46"/>
      <c r="F6" s="10">
        <v>12500</v>
      </c>
      <c r="G6" s="11"/>
      <c r="H6" s="2"/>
      <c r="I6" s="12">
        <v>5200</v>
      </c>
      <c r="J6" s="2"/>
      <c r="K6" s="12">
        <v>7</v>
      </c>
      <c r="L6" s="2"/>
      <c r="M6" s="2"/>
      <c r="N6" s="2"/>
      <c r="O6" s="2"/>
      <c r="P6" s="1"/>
      <c r="Q6" s="1"/>
      <c r="R6" s="1"/>
      <c r="S6" s="1"/>
      <c r="T6" s="13"/>
      <c r="U6" s="1"/>
      <c r="V6" s="1"/>
      <c r="X6" s="14"/>
      <c r="Y6" s="1"/>
    </row>
    <row r="7" spans="2:25" x14ac:dyDescent="0.25">
      <c r="B7" s="15"/>
      <c r="C7" s="1"/>
      <c r="D7" s="1"/>
      <c r="E7" s="1"/>
      <c r="F7" s="16"/>
      <c r="G7" s="17"/>
      <c r="J7" s="1"/>
      <c r="K7" s="1"/>
      <c r="L7" s="1"/>
      <c r="M7" s="1"/>
      <c r="N7" s="1"/>
      <c r="O7" s="1"/>
      <c r="P7" s="1"/>
      <c r="Q7" s="1"/>
      <c r="R7" s="1"/>
      <c r="S7" s="1"/>
      <c r="T7" s="13"/>
      <c r="U7" s="1"/>
      <c r="V7" s="1"/>
      <c r="X7" s="1"/>
      <c r="Y7" s="1"/>
    </row>
    <row r="8" spans="2:25" x14ac:dyDescent="0.25">
      <c r="B8" s="15"/>
      <c r="C8" s="33" t="s">
        <v>7</v>
      </c>
      <c r="D8" s="34"/>
      <c r="E8" s="34"/>
      <c r="F8" s="16">
        <f>SUM(F6*12)</f>
        <v>150000</v>
      </c>
      <c r="G8" s="17"/>
      <c r="J8" s="1"/>
      <c r="K8" s="1"/>
      <c r="L8" s="1"/>
      <c r="M8" s="13"/>
      <c r="N8" s="1"/>
      <c r="O8" s="1"/>
      <c r="P8" s="1"/>
      <c r="Q8" s="1"/>
      <c r="R8" s="1"/>
      <c r="S8" s="1"/>
      <c r="T8" s="13"/>
      <c r="U8" s="1"/>
      <c r="V8" s="1"/>
    </row>
    <row r="9" spans="2:25" x14ac:dyDescent="0.25">
      <c r="B9" s="15"/>
      <c r="C9" s="4" t="s">
        <v>8</v>
      </c>
      <c r="D9" s="1"/>
      <c r="E9" s="1"/>
      <c r="F9" s="18">
        <f>SUM(0.05*F8)</f>
        <v>7500</v>
      </c>
      <c r="G9" s="17"/>
      <c r="J9" s="1"/>
      <c r="K9" s="1"/>
      <c r="L9" s="1"/>
      <c r="M9" s="13"/>
      <c r="N9" s="1"/>
      <c r="O9" s="1"/>
      <c r="P9" s="1"/>
      <c r="Q9" s="1"/>
      <c r="R9" s="1"/>
      <c r="S9" s="1"/>
      <c r="T9" s="13"/>
      <c r="U9" s="1"/>
      <c r="V9" s="1"/>
    </row>
    <row r="10" spans="2:25" x14ac:dyDescent="0.25">
      <c r="B10" s="15"/>
      <c r="C10" s="33" t="s">
        <v>9</v>
      </c>
      <c r="D10" s="34"/>
      <c r="E10" s="34"/>
      <c r="F10" s="16">
        <f>SUM(F8-F9)</f>
        <v>142500</v>
      </c>
      <c r="G10" s="17"/>
      <c r="J10" s="1"/>
      <c r="K10" s="1"/>
      <c r="L10" s="1"/>
      <c r="M10" s="13"/>
      <c r="N10" s="1"/>
      <c r="O10" s="1"/>
      <c r="P10" s="1"/>
      <c r="Q10" s="1"/>
      <c r="R10" s="1"/>
      <c r="S10" s="1"/>
      <c r="T10" s="1"/>
      <c r="U10" s="1"/>
      <c r="V10" s="1"/>
    </row>
    <row r="11" spans="2:25" x14ac:dyDescent="0.25">
      <c r="B11" s="15"/>
      <c r="C11" s="35" t="s">
        <v>10</v>
      </c>
      <c r="D11" s="34"/>
      <c r="E11" s="34"/>
      <c r="F11" s="18">
        <f>SUM(F10*0.35)</f>
        <v>49875</v>
      </c>
      <c r="G11" s="17"/>
      <c r="J11" s="4"/>
      <c r="K11" s="1"/>
      <c r="L11" s="1"/>
      <c r="M11" s="13"/>
      <c r="N11" s="1"/>
      <c r="O11" s="1"/>
      <c r="P11" s="1"/>
      <c r="Q11" s="1"/>
      <c r="R11" s="1"/>
      <c r="S11" s="1"/>
      <c r="T11" s="1"/>
      <c r="U11" s="1"/>
      <c r="V11" s="1"/>
    </row>
    <row r="12" spans="2:25" x14ac:dyDescent="0.25">
      <c r="B12" s="15"/>
      <c r="C12" s="4" t="s">
        <v>11</v>
      </c>
      <c r="D12" s="1"/>
      <c r="E12" s="1"/>
      <c r="F12" s="19">
        <f>SUM(F10-F11)</f>
        <v>92625</v>
      </c>
      <c r="G12" s="17"/>
      <c r="J12" s="1"/>
      <c r="K12" s="1"/>
      <c r="L12" s="1"/>
      <c r="M12" s="13"/>
      <c r="N12" s="1"/>
      <c r="O12" s="1"/>
      <c r="P12" s="1"/>
      <c r="Q12" s="1"/>
      <c r="R12" s="1"/>
      <c r="S12" s="1"/>
      <c r="T12" s="1"/>
      <c r="U12" s="1"/>
      <c r="V12" s="1"/>
    </row>
    <row r="13" spans="2:25" x14ac:dyDescent="0.25">
      <c r="B13" s="15"/>
      <c r="C13" s="1"/>
      <c r="D13" s="1"/>
      <c r="E13" s="1"/>
      <c r="F13" s="13"/>
      <c r="G13" s="17"/>
      <c r="J13" s="1"/>
      <c r="K13" s="1"/>
      <c r="L13" s="1"/>
      <c r="M13" s="13"/>
      <c r="N13" s="1"/>
      <c r="O13" s="1"/>
      <c r="P13" s="1"/>
      <c r="Q13" s="1"/>
      <c r="R13" s="1"/>
      <c r="S13" s="1"/>
      <c r="T13" s="1"/>
      <c r="U13" s="1"/>
      <c r="V13" s="1"/>
    </row>
    <row r="14" spans="2:25" x14ac:dyDescent="0.25">
      <c r="B14" s="15"/>
      <c r="C14" s="1"/>
      <c r="D14" s="1"/>
      <c r="E14" s="1"/>
      <c r="F14" s="1"/>
      <c r="G14" s="11" t="s">
        <v>12</v>
      </c>
      <c r="I14" s="2" t="s">
        <v>13</v>
      </c>
      <c r="J14" s="1"/>
      <c r="L14" s="1"/>
      <c r="M14" s="1"/>
      <c r="N14" s="2"/>
      <c r="O14" s="1"/>
      <c r="P14" s="1"/>
      <c r="Q14" s="1"/>
      <c r="R14" s="1"/>
      <c r="S14" s="1"/>
      <c r="T14" s="1"/>
      <c r="U14" s="2"/>
      <c r="V14" s="1"/>
    </row>
    <row r="15" spans="2:25" x14ac:dyDescent="0.25">
      <c r="B15" s="15"/>
      <c r="C15" s="20" t="s">
        <v>14</v>
      </c>
      <c r="D15" s="20" t="s">
        <v>15</v>
      </c>
      <c r="E15" s="20"/>
      <c r="F15" s="1"/>
      <c r="G15" s="11" t="s">
        <v>16</v>
      </c>
      <c r="I15" s="8" t="s">
        <v>17</v>
      </c>
      <c r="J15" s="4"/>
      <c r="K15" s="20" t="s">
        <v>18</v>
      </c>
      <c r="L15" s="4"/>
      <c r="M15" s="1"/>
      <c r="N15" s="2"/>
      <c r="O15" s="1"/>
      <c r="P15" s="1"/>
      <c r="Q15" s="4"/>
      <c r="R15" s="4"/>
      <c r="S15" s="4"/>
      <c r="T15" s="1"/>
      <c r="U15" s="2"/>
      <c r="V15" s="1"/>
    </row>
    <row r="16" spans="2:25" x14ac:dyDescent="0.25">
      <c r="B16" s="15"/>
      <c r="C16" s="1"/>
      <c r="D16" s="21">
        <v>3.5000000000000003E-2</v>
      </c>
      <c r="E16" s="1"/>
      <c r="F16" s="1"/>
      <c r="G16" s="22">
        <f>SUM(F12/D16)</f>
        <v>2646428.5714285714</v>
      </c>
      <c r="I16" s="23">
        <f>SUM(G16/I6)</f>
        <v>508.92857142857139</v>
      </c>
      <c r="J16" s="1"/>
      <c r="K16" s="24">
        <f>SUM(G16/K6)</f>
        <v>378061.22448979592</v>
      </c>
      <c r="L16" s="1"/>
      <c r="M16" s="1"/>
      <c r="N16" s="23"/>
      <c r="O16" s="1"/>
      <c r="P16" s="1"/>
      <c r="Q16" s="1"/>
      <c r="R16" s="21"/>
      <c r="S16" s="1"/>
      <c r="T16" s="1"/>
      <c r="U16" s="23"/>
      <c r="V16" s="1"/>
    </row>
    <row r="17" spans="2:27" x14ac:dyDescent="0.25">
      <c r="B17" s="15"/>
      <c r="C17" s="1"/>
      <c r="D17" s="21">
        <v>0.04</v>
      </c>
      <c r="E17" s="1"/>
      <c r="F17" s="1"/>
      <c r="G17" s="25">
        <f>SUM(F12/D17)</f>
        <v>2315625</v>
      </c>
      <c r="I17" s="23">
        <f>SUM(G17/I6)</f>
        <v>445.3125</v>
      </c>
      <c r="J17" s="1"/>
      <c r="K17" s="24">
        <f>SUM(G17/K6)</f>
        <v>330803.57142857142</v>
      </c>
      <c r="L17" s="1"/>
      <c r="M17" s="1"/>
      <c r="N17" s="23"/>
      <c r="O17" s="1"/>
      <c r="P17" s="1"/>
      <c r="Q17" s="1"/>
      <c r="R17" s="21"/>
      <c r="S17" s="1"/>
      <c r="T17" s="1"/>
      <c r="U17" s="23"/>
      <c r="V17" s="1"/>
    </row>
    <row r="18" spans="2:27" x14ac:dyDescent="0.25">
      <c r="B18" s="15"/>
      <c r="C18" s="1"/>
      <c r="D18" s="21"/>
      <c r="E18" s="1"/>
      <c r="F18" s="1"/>
      <c r="G18" s="26"/>
      <c r="I18" s="23"/>
      <c r="J18" s="1"/>
      <c r="K18" s="24"/>
      <c r="L18" s="1"/>
      <c r="M18" s="1"/>
      <c r="N18" s="23"/>
      <c r="O18" s="1"/>
      <c r="P18" s="1"/>
      <c r="Q18" s="1"/>
      <c r="R18" s="21"/>
      <c r="S18" s="1"/>
      <c r="T18" s="1"/>
      <c r="U18" s="23"/>
      <c r="V18" s="1"/>
    </row>
    <row r="19" spans="2:27" x14ac:dyDescent="0.25">
      <c r="B19" s="15"/>
      <c r="C19" s="1"/>
      <c r="D19" s="21">
        <v>4.4999999999999998E-2</v>
      </c>
      <c r="E19" s="1"/>
      <c r="F19" s="1"/>
      <c r="G19" s="22">
        <f>SUM(F12/D19)</f>
        <v>2058333.3333333335</v>
      </c>
      <c r="I19" s="23">
        <f>SUM(G19/I6)</f>
        <v>395.83333333333337</v>
      </c>
      <c r="J19" s="1"/>
      <c r="K19" s="24">
        <f>SUM(G19/K6)</f>
        <v>294047.61904761905</v>
      </c>
      <c r="L19" s="1"/>
      <c r="M19" s="1"/>
      <c r="N19" s="23"/>
      <c r="O19" s="1"/>
      <c r="P19" s="1"/>
      <c r="Q19" s="1"/>
      <c r="R19" s="21"/>
      <c r="S19" s="1"/>
      <c r="T19" s="1"/>
      <c r="U19" s="23"/>
      <c r="V19" s="1"/>
    </row>
    <row r="20" spans="2:27" x14ac:dyDescent="0.25">
      <c r="B20" s="15"/>
      <c r="C20" s="1"/>
      <c r="D20" s="21">
        <v>0.05</v>
      </c>
      <c r="E20" s="1"/>
      <c r="F20" s="1"/>
      <c r="G20" s="25">
        <f>SUM(F12/D20)</f>
        <v>1852500</v>
      </c>
      <c r="I20" s="23">
        <f>SUM(G20/I6)</f>
        <v>356.25</v>
      </c>
      <c r="J20" s="1"/>
      <c r="K20" s="24">
        <f>SUM(G20/K6)</f>
        <v>264642.85714285716</v>
      </c>
      <c r="L20" s="1"/>
      <c r="M20" s="1"/>
      <c r="N20" s="23"/>
      <c r="O20" s="1"/>
      <c r="P20" s="1"/>
      <c r="Q20" s="1"/>
      <c r="R20" s="21"/>
      <c r="S20" s="1"/>
      <c r="T20" s="1"/>
      <c r="U20" s="23"/>
      <c r="V20" s="1"/>
    </row>
    <row r="21" spans="2:27" ht="15.75" customHeight="1" x14ac:dyDescent="0.25">
      <c r="B21" s="15"/>
      <c r="C21" s="1"/>
      <c r="D21" s="12"/>
      <c r="E21" s="1"/>
      <c r="F21" s="1"/>
      <c r="G21" s="26"/>
      <c r="I21" s="23"/>
      <c r="J21" s="1"/>
      <c r="K21" s="24"/>
      <c r="L21" s="1"/>
      <c r="M21" s="1"/>
      <c r="N21" s="12"/>
      <c r="O21" s="1"/>
      <c r="P21" s="1"/>
      <c r="Q21" s="1"/>
      <c r="R21" s="12"/>
      <c r="S21" s="1"/>
      <c r="T21" s="1"/>
      <c r="U21" s="12"/>
      <c r="V21" s="1"/>
    </row>
    <row r="22" spans="2:27" ht="15.75" customHeight="1" x14ac:dyDescent="0.25">
      <c r="B22" s="15"/>
      <c r="C22" s="1"/>
      <c r="D22" s="21">
        <v>5.5E-2</v>
      </c>
      <c r="E22" s="1"/>
      <c r="F22" s="1"/>
      <c r="G22" s="22">
        <f>SUM(F12/D22)</f>
        <v>1684090.9090909092</v>
      </c>
      <c r="I22" s="23">
        <f>SUM(G22/I6)</f>
        <v>323.86363636363637</v>
      </c>
      <c r="J22" s="1"/>
      <c r="K22" s="24">
        <f>SUM(G22/K6)</f>
        <v>240584.4155844156</v>
      </c>
      <c r="L22" s="1"/>
      <c r="M22" s="1"/>
      <c r="N22" s="23"/>
      <c r="O22" s="1"/>
      <c r="P22" s="1"/>
      <c r="Q22" s="1"/>
      <c r="R22" s="21"/>
      <c r="S22" s="1"/>
      <c r="T22" s="1"/>
      <c r="U22" s="23"/>
      <c r="V22" s="1"/>
    </row>
    <row r="23" spans="2:27" ht="15.75" customHeight="1" x14ac:dyDescent="0.25">
      <c r="B23" s="15"/>
      <c r="C23" s="1"/>
      <c r="D23" s="21">
        <v>0.06</v>
      </c>
      <c r="E23" s="1"/>
      <c r="F23" s="1"/>
      <c r="G23" s="25">
        <f>SUM(F12/D23)</f>
        <v>1543750</v>
      </c>
      <c r="I23" s="23">
        <f>SUM(G23/I6)</f>
        <v>296.875</v>
      </c>
      <c r="J23" s="1"/>
      <c r="K23" s="24">
        <f>SUM(G23/K6)</f>
        <v>220535.71428571429</v>
      </c>
      <c r="L23" s="1"/>
      <c r="M23" s="1"/>
      <c r="N23" s="23"/>
      <c r="O23" s="1"/>
      <c r="P23" s="1"/>
      <c r="Q23" s="1"/>
      <c r="R23" s="21"/>
      <c r="S23" s="1"/>
      <c r="T23" s="1"/>
      <c r="U23" s="23"/>
      <c r="V23" s="1"/>
    </row>
    <row r="24" spans="2:27" ht="15.75" customHeight="1" x14ac:dyDescent="0.25">
      <c r="B24" s="15"/>
      <c r="C24" s="1"/>
      <c r="D24" s="21"/>
      <c r="E24" s="1"/>
      <c r="F24" s="1"/>
      <c r="G24" s="26"/>
      <c r="I24" s="23"/>
      <c r="J24" s="1"/>
      <c r="K24" s="24"/>
      <c r="L24" s="1"/>
      <c r="M24" s="1"/>
      <c r="N24" s="23"/>
      <c r="O24" s="1"/>
      <c r="P24" s="1"/>
      <c r="Q24" s="1"/>
      <c r="R24" s="21"/>
      <c r="S24" s="1"/>
      <c r="T24" s="1"/>
      <c r="U24" s="23"/>
      <c r="V24" s="1"/>
    </row>
    <row r="25" spans="2:27" ht="15.75" customHeight="1" x14ac:dyDescent="0.25">
      <c r="B25" s="15"/>
      <c r="C25" s="1"/>
      <c r="D25" s="21">
        <v>6.5000000000000002E-2</v>
      </c>
      <c r="E25" s="1"/>
      <c r="F25" s="1"/>
      <c r="G25" s="22">
        <f>SUM(F12/D25)</f>
        <v>1425000</v>
      </c>
      <c r="I25" s="23">
        <f>SUM(G25/I6)</f>
        <v>274.03846153846155</v>
      </c>
      <c r="J25" s="1"/>
      <c r="K25" s="24">
        <f>SUM(G25/K6)</f>
        <v>203571.42857142858</v>
      </c>
      <c r="L25" s="1"/>
      <c r="M25" s="1"/>
      <c r="N25" s="23"/>
      <c r="O25" s="1"/>
      <c r="P25" s="1"/>
      <c r="Q25" s="1"/>
      <c r="R25" s="21"/>
      <c r="S25" s="1"/>
      <c r="T25" s="1"/>
      <c r="U25" s="23"/>
      <c r="V25" s="1"/>
    </row>
    <row r="26" spans="2:27" ht="15.75" customHeight="1" x14ac:dyDescent="0.25">
      <c r="B26" s="27"/>
      <c r="C26" s="28"/>
      <c r="D26" s="29">
        <v>7.0000000000000007E-2</v>
      </c>
      <c r="E26" s="28"/>
      <c r="F26" s="28"/>
      <c r="G26" s="30">
        <f>SUM(F12/D26)</f>
        <v>1323214.2857142857</v>
      </c>
      <c r="I26" s="23">
        <f>SUM(G26/I6)</f>
        <v>254.46428571428569</v>
      </c>
      <c r="J26" s="1"/>
      <c r="K26" s="24">
        <f>SUM(G26/K6)</f>
        <v>189030.61224489796</v>
      </c>
      <c r="L26" s="1"/>
      <c r="M26" s="1"/>
      <c r="N26" s="23"/>
      <c r="O26" s="1"/>
      <c r="P26" s="1"/>
      <c r="Q26" s="1"/>
      <c r="R26" s="21"/>
      <c r="S26" s="1"/>
      <c r="T26" s="1"/>
      <c r="U26" s="23"/>
      <c r="V26" s="1"/>
    </row>
    <row r="27" spans="2:27" ht="15.75" customHeight="1" x14ac:dyDescent="0.25"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AA27" s="12"/>
    </row>
    <row r="28" spans="2:27" ht="15.75" customHeight="1" x14ac:dyDescent="0.25">
      <c r="B28" s="31" t="s">
        <v>19</v>
      </c>
      <c r="C28" s="31"/>
    </row>
    <row r="29" spans="2:27" ht="15.75" customHeight="1" x14ac:dyDescent="0.25">
      <c r="B29" s="32" t="s">
        <v>20</v>
      </c>
    </row>
    <row r="30" spans="2:27" ht="15.75" customHeight="1" x14ac:dyDescent="0.25">
      <c r="B30" s="32" t="s">
        <v>21</v>
      </c>
    </row>
    <row r="31" spans="2:27" ht="15.75" customHeight="1" x14ac:dyDescent="0.25"/>
    <row r="32" spans="2:27" ht="15.75" customHeight="1" x14ac:dyDescent="0.25">
      <c r="B32" s="4" t="s">
        <v>22</v>
      </c>
      <c r="F32" s="32" t="s">
        <v>23</v>
      </c>
    </row>
    <row r="33" spans="2:6" ht="18.75" customHeight="1" x14ac:dyDescent="0.25">
      <c r="B33" s="4" t="s">
        <v>24</v>
      </c>
      <c r="F33" s="32" t="s">
        <v>25</v>
      </c>
    </row>
    <row r="34" spans="2:6" ht="21" customHeight="1" x14ac:dyDescent="0.25">
      <c r="B34" s="4" t="s">
        <v>26</v>
      </c>
      <c r="F34" s="32" t="s">
        <v>27</v>
      </c>
    </row>
    <row r="35" spans="2:6" ht="18.75" customHeight="1" x14ac:dyDescent="0.25">
      <c r="B35" s="4" t="s">
        <v>28</v>
      </c>
      <c r="F35" s="32" t="s">
        <v>29</v>
      </c>
    </row>
    <row r="36" spans="2:6" ht="20.25" customHeight="1" x14ac:dyDescent="0.25">
      <c r="B36" s="4" t="s">
        <v>30</v>
      </c>
      <c r="F36" s="32" t="s">
        <v>31</v>
      </c>
    </row>
    <row r="37" spans="2:6" ht="15.75" customHeight="1" x14ac:dyDescent="0.25"/>
    <row r="38" spans="2:6" ht="15.75" customHeight="1" x14ac:dyDescent="0.25"/>
    <row r="39" spans="2:6" ht="15.75" customHeight="1" x14ac:dyDescent="0.25"/>
    <row r="40" spans="2:6" ht="15.75" customHeight="1" x14ac:dyDescent="0.25">
      <c r="B40" s="47" t="s">
        <v>32</v>
      </c>
      <c r="C40" s="47"/>
      <c r="D40" s="47"/>
      <c r="E40" s="47"/>
      <c r="F40" s="47"/>
    </row>
    <row r="41" spans="2:6" ht="15.75" customHeight="1" x14ac:dyDescent="0.25">
      <c r="B41" s="47" t="s">
        <v>33</v>
      </c>
      <c r="C41" s="47"/>
      <c r="D41" s="47"/>
      <c r="E41" s="47"/>
      <c r="F41" s="47"/>
    </row>
    <row r="42" spans="2:6" ht="15.75" customHeight="1" x14ac:dyDescent="0.25">
      <c r="B42" s="47" t="s">
        <v>34</v>
      </c>
      <c r="C42" s="47"/>
      <c r="D42" s="47"/>
      <c r="E42" s="47"/>
      <c r="F42" s="47"/>
    </row>
    <row r="43" spans="2:6" ht="15.75" customHeight="1" x14ac:dyDescent="0.25"/>
    <row r="44" spans="2:6" ht="15.75" customHeight="1" x14ac:dyDescent="0.25"/>
    <row r="45" spans="2:6" ht="15.75" customHeight="1" x14ac:dyDescent="0.25"/>
    <row r="46" spans="2:6" ht="15.75" customHeight="1" x14ac:dyDescent="0.25"/>
    <row r="47" spans="2:6" ht="15.75" customHeight="1" x14ac:dyDescent="0.25"/>
    <row r="48" spans="2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C8:E8"/>
    <mergeCell ref="C10:E10"/>
    <mergeCell ref="C11:E11"/>
    <mergeCell ref="B2:G2"/>
    <mergeCell ref="Q2:U2"/>
    <mergeCell ref="B3:G3"/>
    <mergeCell ref="Q3:V3"/>
    <mergeCell ref="B4:G4"/>
    <mergeCell ref="Q4:U4"/>
    <mergeCell ref="C6:E6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35% Expenses - Apts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Marketing  RGC</cp:lastModifiedBy>
  <dcterms:modified xsi:type="dcterms:W3CDTF">2024-05-09T20:25:19Z</dcterms:modified>
</cp:coreProperties>
</file>